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F9EBC7-BE76-44A4-B003-B26248F1AD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uide_d_utilisation" sheetId="1" r:id="rId1"/>
    <sheet name="Parametres" sheetId="2" r:id="rId2"/>
    <sheet name="Taches" sheetId="3" r:id="rId3"/>
    <sheet name="Planning_Journalier" sheetId="4" r:id="rId4"/>
    <sheet name="Tableau_de_bord" sheetId="5" r:id="rId5"/>
    <sheet name="CRM_Leger" sheetId="6" r:id="rId6"/>
    <sheet name="Journal_Incidents" sheetId="7" r:id="rId7"/>
    <sheet name="SOP_Imprimable" sheetId="8" r:id="rId8"/>
  </sheets>
  <definedNames>
    <definedName name="Etapes_CRM">Parametres!$B$30:$B$35</definedName>
    <definedName name="Frequences">Parametres!$B$25:$B$28</definedName>
    <definedName name="_xlnm.Print_Titles" localSheetId="7">SOP_Imprimable!1:4</definedName>
    <definedName name="Priorites">Parametres!$B$15:$B$17</definedName>
    <definedName name="Responsables">Parametres!$B$9:$B$13</definedName>
    <definedName name="Services">Parametres!$B$2:$B$7</definedName>
    <definedName name="Statuts">Parametres!$B$19:$B$23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8" l="1"/>
  <c r="G24" i="8"/>
  <c r="F24" i="8"/>
  <c r="E24" i="8"/>
  <c r="D24" i="8"/>
  <c r="C24" i="8"/>
  <c r="B24" i="8"/>
  <c r="A24" i="8"/>
  <c r="H23" i="8"/>
  <c r="G23" i="8"/>
  <c r="F23" i="8"/>
  <c r="E23" i="8"/>
  <c r="D23" i="8"/>
  <c r="C23" i="8"/>
  <c r="B23" i="8"/>
  <c r="A23" i="8"/>
  <c r="H22" i="8"/>
  <c r="G22" i="8"/>
  <c r="F22" i="8"/>
  <c r="E22" i="8"/>
  <c r="D22" i="8"/>
  <c r="C22" i="8"/>
  <c r="B22" i="8"/>
  <c r="A22" i="8"/>
  <c r="H21" i="8"/>
  <c r="G21" i="8"/>
  <c r="F21" i="8"/>
  <c r="E21" i="8"/>
  <c r="D21" i="8"/>
  <c r="C21" i="8"/>
  <c r="B21" i="8"/>
  <c r="A21" i="8"/>
  <c r="H20" i="8"/>
  <c r="G20" i="8"/>
  <c r="F20" i="8"/>
  <c r="E20" i="8"/>
  <c r="D20" i="8"/>
  <c r="C20" i="8"/>
  <c r="B20" i="8"/>
  <c r="A20" i="8"/>
  <c r="H19" i="8"/>
  <c r="G19" i="8"/>
  <c r="F19" i="8"/>
  <c r="E19" i="8"/>
  <c r="D19" i="8"/>
  <c r="C19" i="8"/>
  <c r="B19" i="8"/>
  <c r="A19" i="8"/>
  <c r="H18" i="8"/>
  <c r="G18" i="8"/>
  <c r="F18" i="8"/>
  <c r="E18" i="8"/>
  <c r="D18" i="8"/>
  <c r="C18" i="8"/>
  <c r="B18" i="8"/>
  <c r="A18" i="8"/>
  <c r="H17" i="8"/>
  <c r="G17" i="8"/>
  <c r="F17" i="8"/>
  <c r="E17" i="8"/>
  <c r="D17" i="8"/>
  <c r="C17" i="8"/>
  <c r="B17" i="8"/>
  <c r="A17" i="8"/>
  <c r="H16" i="8"/>
  <c r="G16" i="8"/>
  <c r="F16" i="8"/>
  <c r="E16" i="8"/>
  <c r="D16" i="8"/>
  <c r="C16" i="8"/>
  <c r="B16" i="8"/>
  <c r="A16" i="8"/>
  <c r="H15" i="8"/>
  <c r="G15" i="8"/>
  <c r="F15" i="8"/>
  <c r="E15" i="8"/>
  <c r="D15" i="8"/>
  <c r="C15" i="8"/>
  <c r="B15" i="8"/>
  <c r="A15" i="8"/>
  <c r="H14" i="8"/>
  <c r="G14" i="8"/>
  <c r="F14" i="8"/>
  <c r="E14" i="8"/>
  <c r="D14" i="8"/>
  <c r="C14" i="8"/>
  <c r="B14" i="8"/>
  <c r="A14" i="8"/>
  <c r="H13" i="8"/>
  <c r="G13" i="8"/>
  <c r="F13" i="8"/>
  <c r="E13" i="8"/>
  <c r="D13" i="8"/>
  <c r="C13" i="8"/>
  <c r="B13" i="8"/>
  <c r="A13" i="8"/>
  <c r="H12" i="8"/>
  <c r="G12" i="8"/>
  <c r="F12" i="8"/>
  <c r="E12" i="8"/>
  <c r="D12" i="8"/>
  <c r="C12" i="8"/>
  <c r="B12" i="8"/>
  <c r="A12" i="8"/>
  <c r="H11" i="8"/>
  <c r="G11" i="8"/>
  <c r="F11" i="8"/>
  <c r="E11" i="8"/>
  <c r="D11" i="8"/>
  <c r="C11" i="8"/>
  <c r="B11" i="8"/>
  <c r="A11" i="8"/>
  <c r="H10" i="8"/>
  <c r="G10" i="8"/>
  <c r="F10" i="8"/>
  <c r="E10" i="8"/>
  <c r="D10" i="8"/>
  <c r="C10" i="8"/>
  <c r="B10" i="8"/>
  <c r="A10" i="8"/>
  <c r="H9" i="8"/>
  <c r="G9" i="8"/>
  <c r="F9" i="8"/>
  <c r="E9" i="8"/>
  <c r="D9" i="8"/>
  <c r="C9" i="8"/>
  <c r="B9" i="8"/>
  <c r="A9" i="8"/>
  <c r="H8" i="8"/>
  <c r="G8" i="8"/>
  <c r="F8" i="8"/>
  <c r="E8" i="8"/>
  <c r="D8" i="8"/>
  <c r="C8" i="8"/>
  <c r="B8" i="8"/>
  <c r="A8" i="8"/>
  <c r="H7" i="8"/>
  <c r="G7" i="8"/>
  <c r="F7" i="8"/>
  <c r="E7" i="8"/>
  <c r="D7" i="8"/>
  <c r="C7" i="8"/>
  <c r="B7" i="8"/>
  <c r="A7" i="8"/>
  <c r="H6" i="8"/>
  <c r="G6" i="8"/>
  <c r="F6" i="8"/>
  <c r="E6" i="8"/>
  <c r="D6" i="8"/>
  <c r="C6" i="8"/>
  <c r="B6" i="8"/>
  <c r="A6" i="8"/>
  <c r="H5" i="8"/>
  <c r="G5" i="8"/>
  <c r="F5" i="8"/>
  <c r="E5" i="8"/>
  <c r="D5" i="8"/>
  <c r="C5" i="8"/>
  <c r="B5" i="8"/>
  <c r="A5" i="8"/>
  <c r="B2" i="8"/>
  <c r="L8" i="6"/>
  <c r="L7" i="6"/>
  <c r="L6" i="6"/>
  <c r="L5" i="6"/>
  <c r="L4" i="6"/>
  <c r="L3" i="6"/>
  <c r="B24" i="5"/>
  <c r="B23" i="5"/>
  <c r="B22" i="5"/>
  <c r="B21" i="5"/>
  <c r="B20" i="5"/>
  <c r="B14" i="5"/>
  <c r="B13" i="5"/>
  <c r="B12" i="5"/>
  <c r="B11" i="5"/>
  <c r="B10" i="5"/>
  <c r="B6" i="5"/>
  <c r="B5" i="5"/>
  <c r="B4" i="5"/>
  <c r="B3" i="5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</calcChain>
</file>

<file path=xl/sharedStrings.xml><?xml version="1.0" encoding="utf-8"?>
<sst xmlns="http://schemas.openxmlformats.org/spreadsheetml/2006/main" count="120" uniqueCount="78">
  <si>
    <t>Bienvenue. Ce fichier Excel est un canevas professionnel pour structurer les tâches quotidiennes d’un service en PME avec une procédure SOP 1 page.
Comment l’utiliser - vue d’ensemble:
1. Paramètres: commencez par saisir vos listes (Services, Responsables, Priorités, Statuts, Étapes CRM). Ces listes alimentent les menus déroulants du fichier.
2. Tâches: renseignez toutes les tâches récurrentes et quotidiennes - pour chaque ligne, indiquez le Service, le Responsable, l’Heure cible, la Durée (min), la Fréquence, le Statut, etc. Une colonne ‘Aujourd’hui ?’ s’actualise automatiquement selon la Date.
3. Planning_Journalier: sélectionnez la Date (cellule B2). Le tableau filtre automatiquement les tâches prévues ce jour et non terminées. Vous pouvez imprimer la page ‘SOP_Imprimable’ pour une diffusion papier en 1 page.
4. CRM_Leger: suivez les actions clients basiques (opportunités, montants en €) pour connecter votre SOP quotidienne avec vos priorités commerciales.
5. Journal_Incidents: consignez les écarts, incidents et actions correctives. C’est la mémoire opérationnelle pour améliorer la SOP.
6. Tableau_de_bord: suivez vos indicateurs - % d’avancement, charge prévue vs. réalisée, répartition par Statut et par Responsable, pipeline € par étape.
Bonnes pratiques:
- Une tâche = un résultat observable. Ex: « Relancer 5 devis et mettre à jour le CRM ».
- Mettez à jour la SOP chaque semaine - supprimez le superflu, regroupez les doublons.
- Animez un point quotidien de 10 minutes avec la page ‘SOP_Imprimable’.
- Verrouillez les champs de listes dans Paramètres. Limitez l’édition libre ailleurs.
Compatibilité:
- Le fichier utilise des fonctions Excel modernes (ex. FILTER). Sur d’anciennes versions, utilisez les filtres automatiques du tableau Tâches.
Support monétaire:
- Toutes les valeurs monétaires sont en Euro (€).</t>
  </si>
  <si>
    <t>Listes</t>
  </si>
  <si>
    <t>Valeurs (une par ligne)</t>
  </si>
  <si>
    <t>Services</t>
  </si>
  <si>
    <t>Direction</t>
  </si>
  <si>
    <t>Commercial</t>
  </si>
  <si>
    <t>Production</t>
  </si>
  <si>
    <t>Finance</t>
  </si>
  <si>
    <t>Support</t>
  </si>
  <si>
    <t>Marketing</t>
  </si>
  <si>
    <t>Responsables</t>
  </si>
  <si>
    <t>Alice Martin</t>
  </si>
  <si>
    <t>Bruno Lefevre</t>
  </si>
  <si>
    <t>Chloé Dupont</t>
  </si>
  <si>
    <t>David Rossi</t>
  </si>
  <si>
    <t>Equipe</t>
  </si>
  <si>
    <t>Priorites</t>
  </si>
  <si>
    <t>Haute</t>
  </si>
  <si>
    <t>Normale</t>
  </si>
  <si>
    <t>Basse</t>
  </si>
  <si>
    <t>Statuts</t>
  </si>
  <si>
    <t>A faire</t>
  </si>
  <si>
    <t>En cours</t>
  </si>
  <si>
    <t>Termine</t>
  </si>
  <si>
    <t>Bloque</t>
  </si>
  <si>
    <t>Annule</t>
  </si>
  <si>
    <t>Frequences</t>
  </si>
  <si>
    <t>Quotidien</t>
  </si>
  <si>
    <t>Hebdomadaire</t>
  </si>
  <si>
    <t>Mensuel</t>
  </si>
  <si>
    <t>Ponctuel</t>
  </si>
  <si>
    <t>Etapes_CRM</t>
  </si>
  <si>
    <t>Prospection</t>
  </si>
  <si>
    <t>Qualification</t>
  </si>
  <si>
    <t>Proposition</t>
  </si>
  <si>
    <t>Negociation</t>
  </si>
  <si>
    <t>Gagne</t>
  </si>
  <si>
    <t>Perdu</t>
  </si>
  <si>
    <t>ID</t>
  </si>
  <si>
    <t>Service</t>
  </si>
  <si>
    <t>Tache</t>
  </si>
  <si>
    <t>Responsable</t>
  </si>
  <si>
    <t>Frequence</t>
  </si>
  <si>
    <t>Date</t>
  </si>
  <si>
    <t>Heure cible</t>
  </si>
  <si>
    <t>Duree (min)</t>
  </si>
  <si>
    <t>Outil</t>
  </si>
  <si>
    <t>Resultat attendu</t>
  </si>
  <si>
    <t>Priorite</t>
  </si>
  <si>
    <t>Statut</t>
  </si>
  <si>
    <t>Duree reelle (min)</t>
  </si>
  <si>
    <t>KPI lie</t>
  </si>
  <si>
    <t>Aujourd_hui ?</t>
  </si>
  <si>
    <t>Date selectionnee</t>
  </si>
  <si>
    <t>Taches du jour (non terminees) - selection automatique</t>
  </si>
  <si>
    <t>Tableau de bord - SOP quotidienne et CRM</t>
  </si>
  <si>
    <t>Total taches</t>
  </si>
  <si>
    <t>% termine</t>
  </si>
  <si>
    <t>Charge prevue (min)</t>
  </si>
  <si>
    <t>Charge reelle (min)</t>
  </si>
  <si>
    <t>Repartition des taches par Statut</t>
  </si>
  <si>
    <t>Nb</t>
  </si>
  <si>
    <t>Taches par Responsable</t>
  </si>
  <si>
    <t>Client</t>
  </si>
  <si>
    <t>Opportunite</t>
  </si>
  <si>
    <t>Montant (€)</t>
  </si>
  <si>
    <t>Etape</t>
  </si>
  <si>
    <t>Prochaine action</t>
  </si>
  <si>
    <t>Echeance</t>
  </si>
  <si>
    <t>Synthese pipeline (€) par etape</t>
  </si>
  <si>
    <t>Montant</t>
  </si>
  <si>
    <t>Incident/Ecart</t>
  </si>
  <si>
    <t>Cause probable</t>
  </si>
  <si>
    <t>Action corrective</t>
  </si>
  <si>
    <t>SOP 1 page - Taches du jour</t>
  </si>
  <si>
    <t>Date:</t>
  </si>
  <si>
    <t>Heure</t>
  </si>
  <si>
    <t>Guide d'utilisation - Procédure SOP 1 page PME.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</si>
</sst>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Calibri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4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164" fontId="1" fillId="0" borderId="1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2" borderId="0" xfId="0" applyFill="1"/>
    <xf numFmtId="0" fontId="4" fillId="2" borderId="2" xfId="0" applyFont="1" applyFill="1" applyBorder="1"/>
    <xf numFmtId="0" fontId="0" fillId="0" borderId="2" xfId="0" applyBorder="1"/>
    <xf numFmtId="0" fontId="3" fillId="2" borderId="2" xfId="0" applyFont="1" applyFill="1" applyBorder="1"/>
    <xf numFmtId="0" fontId="4" fillId="0" borderId="0" xfId="0" applyFont="1"/>
    <xf numFmtId="164" fontId="1" fillId="0" borderId="1" xfId="1"/>
    <xf numFmtId="0" fontId="0" fillId="0" borderId="2" xfId="0" applyBorder="1" applyAlignment="1">
      <alignment vertical="top" wrapText="1"/>
    </xf>
    <xf numFmtId="0" fontId="4" fillId="0" borderId="0" xfId="0" applyFont="1"/>
    <xf numFmtId="0" fontId="0" fillId="0" borderId="0" xfId="0"/>
  </cellXfs>
  <cellStyles count="2">
    <cellStyle name="euro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Par Statut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Tableau_de_bord!$B$9</c:f>
              <c:strCache>
                <c:ptCount val="1"/>
                <c:pt idx="0">
                  <c:v>Nb</c:v>
                </c:pt>
              </c:strCache>
            </c:strRef>
          </c:tx>
          <c:spPr>
            <a:ln>
              <a:prstDash val="solid"/>
            </a:ln>
          </c:spPr>
          <c:cat>
            <c:strRef>
              <c:f>Tableau_de_bord!$A$10:$A$14</c:f>
              <c:strCache>
                <c:ptCount val="5"/>
                <c:pt idx="0">
                  <c:v>A faire</c:v>
                </c:pt>
                <c:pt idx="1">
                  <c:v>En cours</c:v>
                </c:pt>
                <c:pt idx="2">
                  <c:v>Termine</c:v>
                </c:pt>
                <c:pt idx="3">
                  <c:v>Bloque</c:v>
                </c:pt>
                <c:pt idx="4">
                  <c:v>Annule</c:v>
                </c:pt>
              </c:strCache>
            </c:strRef>
          </c:cat>
          <c:val>
            <c:numRef>
              <c:f>Tableau_de_bord!$B$10:$B$14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4-49E8-8579-4CD3DBCF6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Par Responsable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Tableau_de_bord!$B$19</c:f>
              <c:strCache>
                <c:ptCount val="1"/>
                <c:pt idx="0">
                  <c:v>Nb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Tableau_de_bord!$A$20:$A$24</c:f>
              <c:strCache>
                <c:ptCount val="5"/>
                <c:pt idx="0">
                  <c:v>Alice Martin</c:v>
                </c:pt>
                <c:pt idx="1">
                  <c:v>Bruno Lefevre</c:v>
                </c:pt>
                <c:pt idx="2">
                  <c:v>Chloé Dupont</c:v>
                </c:pt>
                <c:pt idx="3">
                  <c:v>David Rossi</c:v>
                </c:pt>
                <c:pt idx="4">
                  <c:v>Equipe</c:v>
                </c:pt>
              </c:strCache>
            </c:strRef>
          </c:cat>
          <c:val>
            <c:numRef>
              <c:f>Tableau_de_bord!$B$20:$B$24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757-B63C-ABE0A9C58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Taches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Pipeline par etape (€)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CRM_Leger!$L$2</c:f>
              <c:strCache>
                <c:ptCount val="1"/>
                <c:pt idx="0">
                  <c:v>Montant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CRM_Leger!$K$3:$K$8</c:f>
              <c:strCache>
                <c:ptCount val="6"/>
                <c:pt idx="0">
                  <c:v>Prospection</c:v>
                </c:pt>
                <c:pt idx="1">
                  <c:v>Qualification</c:v>
                </c:pt>
                <c:pt idx="2">
                  <c:v>Proposition</c:v>
                </c:pt>
                <c:pt idx="3">
                  <c:v>Negociation</c:v>
                </c:pt>
                <c:pt idx="4">
                  <c:v>Gagne</c:v>
                </c:pt>
                <c:pt idx="5">
                  <c:v>Perdu</c:v>
                </c:pt>
              </c:strCache>
            </c:strRef>
          </c:cat>
          <c:val>
            <c:numRef>
              <c:f>CRM_Leger!$L$3:$L$8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8-4F2C-969D-85AA42964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€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17</xdr:row>
      <xdr:rowOff>0</xdr:rowOff>
    </xdr:from>
    <xdr:ext cx="540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2" sqref="B2"/>
    </sheetView>
  </sheetViews>
  <sheetFormatPr baseColWidth="10" defaultColWidth="8.7265625" defaultRowHeight="14.5"/>
  <cols>
    <col min="1" max="1" width="110" customWidth="1"/>
  </cols>
  <sheetData>
    <row r="1" spans="1:1" ht="28" customHeight="1">
      <c r="A1" s="1" t="s">
        <v>77</v>
      </c>
    </row>
    <row r="2" spans="1:1" ht="348">
      <c r="A2" s="2" t="s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topLeftCell="A22" workbookViewId="0">
      <selection activeCell="F9" sqref="F9"/>
    </sheetView>
  </sheetViews>
  <sheetFormatPr baseColWidth="10" defaultColWidth="8.7265625" defaultRowHeight="14.5"/>
  <cols>
    <col min="1" max="1" width="30" customWidth="1"/>
    <col min="2" max="2" width="40" customWidth="1"/>
  </cols>
  <sheetData>
    <row r="1" spans="1:2" ht="18.5">
      <c r="A1" s="3" t="s">
        <v>1</v>
      </c>
      <c r="B1" s="4" t="s">
        <v>2</v>
      </c>
    </row>
    <row r="2" spans="1:2">
      <c r="A2" t="s">
        <v>3</v>
      </c>
      <c r="B2" t="s">
        <v>4</v>
      </c>
    </row>
    <row r="3" spans="1:2">
      <c r="B3" t="s">
        <v>5</v>
      </c>
    </row>
    <row r="4" spans="1:2">
      <c r="B4" t="s">
        <v>6</v>
      </c>
    </row>
    <row r="5" spans="1:2">
      <c r="B5" t="s">
        <v>7</v>
      </c>
    </row>
    <row r="6" spans="1:2">
      <c r="B6" t="s">
        <v>8</v>
      </c>
    </row>
    <row r="7" spans="1:2">
      <c r="B7" t="s">
        <v>9</v>
      </c>
    </row>
    <row r="9" spans="1:2">
      <c r="A9" t="s">
        <v>10</v>
      </c>
      <c r="B9" t="s">
        <v>11</v>
      </c>
    </row>
    <row r="10" spans="1:2">
      <c r="B10" t="s">
        <v>12</v>
      </c>
    </row>
    <row r="11" spans="1:2">
      <c r="B11" t="s">
        <v>13</v>
      </c>
    </row>
    <row r="12" spans="1:2">
      <c r="B12" t="s">
        <v>14</v>
      </c>
    </row>
    <row r="13" spans="1:2">
      <c r="B13" t="s">
        <v>15</v>
      </c>
    </row>
    <row r="15" spans="1:2">
      <c r="A15" t="s">
        <v>16</v>
      </c>
      <c r="B15" t="s">
        <v>17</v>
      </c>
    </row>
    <row r="16" spans="1:2">
      <c r="B16" t="s">
        <v>18</v>
      </c>
    </row>
    <row r="17" spans="1:2">
      <c r="B17" t="s">
        <v>19</v>
      </c>
    </row>
    <row r="19" spans="1:2">
      <c r="A19" t="s">
        <v>20</v>
      </c>
      <c r="B19" t="s">
        <v>21</v>
      </c>
    </row>
    <row r="20" spans="1:2">
      <c r="B20" t="s">
        <v>22</v>
      </c>
    </row>
    <row r="21" spans="1:2">
      <c r="B21" t="s">
        <v>23</v>
      </c>
    </row>
    <row r="22" spans="1:2">
      <c r="B22" t="s">
        <v>24</v>
      </c>
    </row>
    <row r="23" spans="1:2">
      <c r="B23" t="s">
        <v>25</v>
      </c>
    </row>
    <row r="25" spans="1:2">
      <c r="A25" t="s">
        <v>26</v>
      </c>
      <c r="B25" t="s">
        <v>27</v>
      </c>
    </row>
    <row r="26" spans="1:2">
      <c r="B26" t="s">
        <v>28</v>
      </c>
    </row>
    <row r="27" spans="1:2">
      <c r="B27" t="s">
        <v>29</v>
      </c>
    </row>
    <row r="28" spans="1:2">
      <c r="B28" t="s">
        <v>30</v>
      </c>
    </row>
    <row r="30" spans="1:2">
      <c r="A30" t="s">
        <v>31</v>
      </c>
      <c r="B30" t="s">
        <v>32</v>
      </c>
    </row>
    <row r="31" spans="1:2">
      <c r="B31" t="s">
        <v>33</v>
      </c>
    </row>
    <row r="32" spans="1:2">
      <c r="B32" t="s">
        <v>34</v>
      </c>
    </row>
    <row r="33" spans="2:2">
      <c r="B33" t="s">
        <v>35</v>
      </c>
    </row>
    <row r="34" spans="2:2">
      <c r="B34" t="s">
        <v>36</v>
      </c>
    </row>
    <row r="35" spans="2:2">
      <c r="B35" t="s">
        <v>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1"/>
  <sheetViews>
    <sheetView topLeftCell="E1" workbookViewId="0">
      <selection activeCell="C14" sqref="C14"/>
    </sheetView>
  </sheetViews>
  <sheetFormatPr baseColWidth="10" defaultColWidth="8.7265625" defaultRowHeight="14.5"/>
  <cols>
    <col min="1" max="2" width="16" customWidth="1"/>
    <col min="3" max="3" width="40" customWidth="1"/>
    <col min="4" max="9" width="16" customWidth="1"/>
    <col min="10" max="10" width="32" customWidth="1"/>
    <col min="11" max="15" width="16" customWidth="1"/>
  </cols>
  <sheetData>
    <row r="1" spans="1:15">
      <c r="A1" s="5" t="s">
        <v>38</v>
      </c>
      <c r="B1" s="5" t="s">
        <v>39</v>
      </c>
      <c r="C1" s="5" t="s">
        <v>40</v>
      </c>
      <c r="D1" s="5" t="s">
        <v>41</v>
      </c>
      <c r="E1" s="5" t="s">
        <v>42</v>
      </c>
      <c r="F1" s="5" t="s">
        <v>43</v>
      </c>
      <c r="G1" s="5" t="s">
        <v>44</v>
      </c>
      <c r="H1" s="5" t="s">
        <v>45</v>
      </c>
      <c r="I1" s="5" t="s">
        <v>46</v>
      </c>
      <c r="J1" s="5" t="s">
        <v>47</v>
      </c>
      <c r="K1" s="5" t="s">
        <v>48</v>
      </c>
      <c r="L1" s="5" t="s">
        <v>49</v>
      </c>
      <c r="M1" s="5" t="s">
        <v>50</v>
      </c>
      <c r="N1" s="5" t="s">
        <v>51</v>
      </c>
      <c r="O1" s="5" t="s">
        <v>52</v>
      </c>
    </row>
    <row r="2" spans="1:15">
      <c r="A2" s="6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>
        <f t="shared" ref="O2:O33" ca="1" si="0">IF(F2=TODAY(),1,0)</f>
        <v>0</v>
      </c>
    </row>
    <row r="3" spans="1:15">
      <c r="A3" s="6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>
        <f t="shared" ca="1" si="0"/>
        <v>0</v>
      </c>
    </row>
    <row r="4" spans="1:15">
      <c r="A4" s="6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>
        <f t="shared" ca="1" si="0"/>
        <v>0</v>
      </c>
    </row>
    <row r="5" spans="1:15">
      <c r="A5" s="6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>
        <f t="shared" ca="1" si="0"/>
        <v>0</v>
      </c>
    </row>
    <row r="6" spans="1:15">
      <c r="A6" s="6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>
        <f t="shared" ca="1" si="0"/>
        <v>0</v>
      </c>
    </row>
    <row r="7" spans="1:15">
      <c r="A7" s="6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f t="shared" ca="1" si="0"/>
        <v>0</v>
      </c>
    </row>
    <row r="8" spans="1:15">
      <c r="A8" s="6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>
        <f t="shared" ca="1" si="0"/>
        <v>0</v>
      </c>
    </row>
    <row r="9" spans="1:15">
      <c r="A9" s="6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>
        <f t="shared" ca="1" si="0"/>
        <v>0</v>
      </c>
    </row>
    <row r="10" spans="1:15">
      <c r="A10" s="6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f t="shared" ca="1" si="0"/>
        <v>0</v>
      </c>
    </row>
    <row r="11" spans="1:15">
      <c r="A11" s="6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>
        <f t="shared" ca="1" si="0"/>
        <v>0</v>
      </c>
    </row>
    <row r="12" spans="1:15">
      <c r="A12" s="6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>
        <f t="shared" ca="1" si="0"/>
        <v>0</v>
      </c>
    </row>
    <row r="13" spans="1:15">
      <c r="A13" s="6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>
        <f t="shared" ca="1" si="0"/>
        <v>0</v>
      </c>
    </row>
    <row r="14" spans="1:15">
      <c r="A14" s="6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f t="shared" ca="1" si="0"/>
        <v>0</v>
      </c>
    </row>
    <row r="15" spans="1:15">
      <c r="A15" s="6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f t="shared" ca="1" si="0"/>
        <v>0</v>
      </c>
    </row>
    <row r="16" spans="1:15">
      <c r="A16" s="6">
        <v>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>
        <f t="shared" ca="1" si="0"/>
        <v>0</v>
      </c>
    </row>
    <row r="17" spans="1:15">
      <c r="A17" s="6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>
        <f t="shared" ca="1" si="0"/>
        <v>0</v>
      </c>
    </row>
    <row r="18" spans="1:15">
      <c r="A18" s="6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>
        <f t="shared" ca="1" si="0"/>
        <v>0</v>
      </c>
    </row>
    <row r="19" spans="1:15">
      <c r="A19" s="6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f t="shared" ca="1" si="0"/>
        <v>0</v>
      </c>
    </row>
    <row r="20" spans="1:15">
      <c r="A20" s="6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f t="shared" ca="1" si="0"/>
        <v>0</v>
      </c>
    </row>
    <row r="21" spans="1:15">
      <c r="A21" s="6">
        <v>20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>
        <f t="shared" ca="1" si="0"/>
        <v>0</v>
      </c>
    </row>
    <row r="22" spans="1:15">
      <c r="A22" s="6">
        <v>21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f t="shared" ca="1" si="0"/>
        <v>0</v>
      </c>
    </row>
    <row r="23" spans="1:15">
      <c r="A23" s="6">
        <v>22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f t="shared" ca="1" si="0"/>
        <v>0</v>
      </c>
    </row>
    <row r="24" spans="1:15">
      <c r="A24" s="6">
        <v>23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>
        <f t="shared" ca="1" si="0"/>
        <v>0</v>
      </c>
    </row>
    <row r="25" spans="1:15">
      <c r="A25" s="6">
        <v>24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>
        <f t="shared" ca="1" si="0"/>
        <v>0</v>
      </c>
    </row>
    <row r="26" spans="1:15">
      <c r="A26" s="6">
        <v>25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>
        <f t="shared" ca="1" si="0"/>
        <v>0</v>
      </c>
    </row>
    <row r="27" spans="1:15">
      <c r="A27" s="6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>
        <f t="shared" ca="1" si="0"/>
        <v>0</v>
      </c>
    </row>
    <row r="28" spans="1:15">
      <c r="A28" s="6">
        <v>27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>
        <f t="shared" ca="1" si="0"/>
        <v>0</v>
      </c>
    </row>
    <row r="29" spans="1:15">
      <c r="A29" s="6">
        <v>28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>
        <f t="shared" ca="1" si="0"/>
        <v>0</v>
      </c>
    </row>
    <row r="30" spans="1:15">
      <c r="A30" s="6">
        <v>29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f t="shared" ca="1" si="0"/>
        <v>0</v>
      </c>
    </row>
    <row r="31" spans="1:15">
      <c r="A31" s="6">
        <v>30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f t="shared" ca="1" si="0"/>
        <v>0</v>
      </c>
    </row>
    <row r="32" spans="1:15">
      <c r="A32" s="6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f t="shared" ca="1" si="0"/>
        <v>0</v>
      </c>
    </row>
    <row r="33" spans="1:15">
      <c r="A33" s="6">
        <v>32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f t="shared" ca="1" si="0"/>
        <v>0</v>
      </c>
    </row>
    <row r="34" spans="1:15">
      <c r="A34" s="6">
        <v>33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f t="shared" ref="O34:O51" ca="1" si="1">IF(F34=TODAY(),1,0)</f>
        <v>0</v>
      </c>
    </row>
    <row r="35" spans="1:15">
      <c r="A35" s="6">
        <v>34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f t="shared" ca="1" si="1"/>
        <v>0</v>
      </c>
    </row>
    <row r="36" spans="1:15">
      <c r="A36" s="6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f t="shared" ca="1" si="1"/>
        <v>0</v>
      </c>
    </row>
    <row r="37" spans="1:15">
      <c r="A37" s="6">
        <v>36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f t="shared" ca="1" si="1"/>
        <v>0</v>
      </c>
    </row>
    <row r="38" spans="1:15">
      <c r="A38" s="6">
        <v>37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f t="shared" ca="1" si="1"/>
        <v>0</v>
      </c>
    </row>
    <row r="39" spans="1:15">
      <c r="A39" s="6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f t="shared" ca="1" si="1"/>
        <v>0</v>
      </c>
    </row>
    <row r="40" spans="1:15">
      <c r="A40" s="6">
        <v>39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f t="shared" ca="1" si="1"/>
        <v>0</v>
      </c>
    </row>
    <row r="41" spans="1:15">
      <c r="A41" s="6">
        <v>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f t="shared" ca="1" si="1"/>
        <v>0</v>
      </c>
    </row>
    <row r="42" spans="1:15">
      <c r="A42" s="6">
        <v>41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f t="shared" ca="1" si="1"/>
        <v>0</v>
      </c>
    </row>
    <row r="43" spans="1:15">
      <c r="A43" s="6">
        <v>42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f t="shared" ca="1" si="1"/>
        <v>0</v>
      </c>
    </row>
    <row r="44" spans="1:15">
      <c r="A44" s="6">
        <v>43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f t="shared" ca="1" si="1"/>
        <v>0</v>
      </c>
    </row>
    <row r="45" spans="1:15">
      <c r="A45" s="6">
        <v>44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f t="shared" ca="1" si="1"/>
        <v>0</v>
      </c>
    </row>
    <row r="46" spans="1:15">
      <c r="A46" s="6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f t="shared" ca="1" si="1"/>
        <v>0</v>
      </c>
    </row>
    <row r="47" spans="1:15">
      <c r="A47" s="6">
        <v>46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f t="shared" ca="1" si="1"/>
        <v>0</v>
      </c>
    </row>
    <row r="48" spans="1:15">
      <c r="A48" s="6">
        <v>47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f t="shared" ca="1" si="1"/>
        <v>0</v>
      </c>
    </row>
    <row r="49" spans="1:15">
      <c r="A49" s="6">
        <v>48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f t="shared" ca="1" si="1"/>
        <v>0</v>
      </c>
    </row>
    <row r="50" spans="1:15">
      <c r="A50" s="6">
        <v>49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f t="shared" ca="1" si="1"/>
        <v>0</v>
      </c>
    </row>
    <row r="51" spans="1:15">
      <c r="A51" s="6">
        <v>50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f t="shared" ca="1" si="1"/>
        <v>0</v>
      </c>
    </row>
  </sheetData>
  <dataValidations count="5">
    <dataValidation type="list" allowBlank="1" showDropDown="1" showInputMessage="1" showErrorMessage="1" sqref="B2:B1000" xr:uid="{00000000-0002-0000-0200-000000000000}">
      <formula1>Services</formula1>
    </dataValidation>
    <dataValidation type="list" allowBlank="1" showDropDown="1" showInputMessage="1" showErrorMessage="1" sqref="D2:D1000" xr:uid="{00000000-0002-0000-0200-000001000000}">
      <formula1>Responsables</formula1>
    </dataValidation>
    <dataValidation type="list" allowBlank="1" showDropDown="1" showInputMessage="1" showErrorMessage="1" sqref="E2:E1000" xr:uid="{00000000-0002-0000-0200-000002000000}">
      <formula1>Frequences</formula1>
    </dataValidation>
    <dataValidation type="list" allowBlank="1" showDropDown="1" showInputMessage="1" showErrorMessage="1" sqref="K2:K1000" xr:uid="{00000000-0002-0000-0200-000003000000}">
      <formula1>Priorites</formula1>
    </dataValidation>
    <dataValidation type="list" allowBlank="1" showDropDown="1" showInputMessage="1" showErrorMessage="1" sqref="L2:L1000" xr:uid="{00000000-0002-0000-0200-000004000000}">
      <formula1>Statuts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>
      <selection activeCell="A4" sqref="A4"/>
    </sheetView>
  </sheetViews>
  <sheetFormatPr baseColWidth="10" defaultColWidth="8.7265625" defaultRowHeight="14.5"/>
  <cols>
    <col min="1" max="7" width="22" customWidth="1"/>
  </cols>
  <sheetData>
    <row r="1" spans="1:7" ht="18.5">
      <c r="A1" s="7" t="s">
        <v>53</v>
      </c>
      <c r="B1" s="6"/>
    </row>
    <row r="2" spans="1:7">
      <c r="A2" s="11" t="s">
        <v>54</v>
      </c>
      <c r="B2" s="12"/>
      <c r="C2" s="12"/>
      <c r="D2" s="12"/>
      <c r="E2" s="12"/>
      <c r="F2" s="12"/>
    </row>
    <row r="3" spans="1:7">
      <c r="A3" s="5" t="s">
        <v>44</v>
      </c>
      <c r="B3" s="5" t="s">
        <v>39</v>
      </c>
      <c r="C3" s="5" t="s">
        <v>40</v>
      </c>
      <c r="D3" s="5" t="s">
        <v>41</v>
      </c>
      <c r="E3" s="5" t="s">
        <v>48</v>
      </c>
      <c r="F3" s="5" t="s">
        <v>49</v>
      </c>
      <c r="G3" s="5" t="s">
        <v>45</v>
      </c>
    </row>
  </sheetData>
  <mergeCells count="1">
    <mergeCell ref="A2:F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4"/>
  <sheetViews>
    <sheetView topLeftCell="A21" workbookViewId="0"/>
  </sheetViews>
  <sheetFormatPr baseColWidth="10" defaultColWidth="8.7265625" defaultRowHeight="14.5"/>
  <cols>
    <col min="1" max="1" width="53.08984375" bestFit="1" customWidth="1"/>
  </cols>
  <sheetData>
    <row r="1" spans="1:2" ht="21">
      <c r="A1" s="1" t="s">
        <v>55</v>
      </c>
    </row>
    <row r="3" spans="1:2">
      <c r="A3" s="8" t="s">
        <v>56</v>
      </c>
      <c r="B3">
        <f>COUNTIF(Taches!A2:A1000,"&gt;0")</f>
        <v>50</v>
      </c>
    </row>
    <row r="4" spans="1:2">
      <c r="A4" s="8" t="s">
        <v>57</v>
      </c>
      <c r="B4">
        <f>IFERROR(COUNTIF(Taches!L2:L1000,"Termine")/COUNTIF(Taches!A2:A1000,"&gt;0"),0)</f>
        <v>0</v>
      </c>
    </row>
    <row r="5" spans="1:2">
      <c r="A5" s="8" t="s">
        <v>58</v>
      </c>
      <c r="B5">
        <f>SUM(Taches!H2:H1000)</f>
        <v>0</v>
      </c>
    </row>
    <row r="6" spans="1:2">
      <c r="A6" s="8" t="s">
        <v>59</v>
      </c>
      <c r="B6">
        <f>SUM(Taches!M2:M1000)</f>
        <v>0</v>
      </c>
    </row>
    <row r="8" spans="1:2">
      <c r="A8" s="8" t="s">
        <v>60</v>
      </c>
    </row>
    <row r="9" spans="1:2">
      <c r="A9" t="s">
        <v>49</v>
      </c>
      <c r="B9" t="s">
        <v>61</v>
      </c>
    </row>
    <row r="10" spans="1:2">
      <c r="A10" t="s">
        <v>21</v>
      </c>
      <c r="B10">
        <f>COUNTIF(Taches!L2:L1000,"A faire")</f>
        <v>0</v>
      </c>
    </row>
    <row r="11" spans="1:2">
      <c r="A11" t="s">
        <v>22</v>
      </c>
      <c r="B11">
        <f>COUNTIF(Taches!L2:L1000,"En cours")</f>
        <v>0</v>
      </c>
    </row>
    <row r="12" spans="1:2">
      <c r="A12" t="s">
        <v>23</v>
      </c>
      <c r="B12">
        <f>COUNTIF(Taches!L2:L1000,"Termine")</f>
        <v>0</v>
      </c>
    </row>
    <row r="13" spans="1:2">
      <c r="A13" t="s">
        <v>24</v>
      </c>
      <c r="B13">
        <f>COUNTIF(Taches!L2:L1000,"Bloque")</f>
        <v>0</v>
      </c>
    </row>
    <row r="14" spans="1:2">
      <c r="A14" t="s">
        <v>25</v>
      </c>
      <c r="B14">
        <f>COUNTIF(Taches!L2:L1000,"Annule")</f>
        <v>0</v>
      </c>
    </row>
    <row r="18" spans="1:2">
      <c r="A18" s="8" t="s">
        <v>62</v>
      </c>
    </row>
    <row r="19" spans="1:2">
      <c r="A19" t="s">
        <v>41</v>
      </c>
      <c r="B19" t="s">
        <v>61</v>
      </c>
    </row>
    <row r="20" spans="1:2">
      <c r="A20" t="s">
        <v>11</v>
      </c>
      <c r="B20">
        <f>COUNTIF(Taches!D2:D1000,"Alice Martin")</f>
        <v>0</v>
      </c>
    </row>
    <row r="21" spans="1:2">
      <c r="A21" t="s">
        <v>12</v>
      </c>
      <c r="B21">
        <f>COUNTIF(Taches!D2:D1000,"Bruno Lefevre")</f>
        <v>0</v>
      </c>
    </row>
    <row r="22" spans="1:2">
      <c r="A22" t="s">
        <v>13</v>
      </c>
      <c r="B22">
        <f>COUNTIF(Taches!D2:D1000,"Chloé Dupont")</f>
        <v>0</v>
      </c>
    </row>
    <row r="23" spans="1:2">
      <c r="A23" t="s">
        <v>14</v>
      </c>
      <c r="B23">
        <f>COUNTIF(Taches!D2:D1000,"David Rossi")</f>
        <v>0</v>
      </c>
    </row>
    <row r="24" spans="1:2">
      <c r="A24" t="s">
        <v>15</v>
      </c>
      <c r="B24">
        <f>COUNTIF(Taches!D2:D1000,"Equipe")</f>
        <v>0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1"/>
  <sheetViews>
    <sheetView topLeftCell="I1" workbookViewId="0"/>
  </sheetViews>
  <sheetFormatPr baseColWidth="10" defaultColWidth="8.7265625" defaultRowHeight="14.5"/>
  <cols>
    <col min="1" max="9" width="20" customWidth="1"/>
  </cols>
  <sheetData>
    <row r="1" spans="1:12">
      <c r="A1" s="5" t="s">
        <v>43</v>
      </c>
      <c r="B1" s="5" t="s">
        <v>63</v>
      </c>
      <c r="C1" s="5" t="s">
        <v>64</v>
      </c>
      <c r="D1" s="5" t="s">
        <v>65</v>
      </c>
      <c r="E1" s="5" t="s">
        <v>66</v>
      </c>
      <c r="F1" s="5" t="s">
        <v>67</v>
      </c>
      <c r="G1" s="5" t="s">
        <v>41</v>
      </c>
      <c r="H1" s="5" t="s">
        <v>68</v>
      </c>
      <c r="I1" s="5" t="s">
        <v>49</v>
      </c>
      <c r="J1" s="5"/>
      <c r="K1" s="5" t="s">
        <v>69</v>
      </c>
      <c r="L1" s="5"/>
    </row>
    <row r="2" spans="1:12">
      <c r="D2" s="9"/>
      <c r="K2" t="s">
        <v>66</v>
      </c>
      <c r="L2" t="s">
        <v>70</v>
      </c>
    </row>
    <row r="3" spans="1:12">
      <c r="D3" s="9"/>
      <c r="K3" t="s">
        <v>32</v>
      </c>
      <c r="L3">
        <f>SUMIF(E2:E1000,"Prospection",D2:D1000)</f>
        <v>0</v>
      </c>
    </row>
    <row r="4" spans="1:12">
      <c r="D4" s="9"/>
      <c r="K4" t="s">
        <v>33</v>
      </c>
      <c r="L4">
        <f>SUMIF(E2:E1000,"Qualification",D2:D1000)</f>
        <v>0</v>
      </c>
    </row>
    <row r="5" spans="1:12">
      <c r="D5" s="9"/>
      <c r="K5" t="s">
        <v>34</v>
      </c>
      <c r="L5">
        <f>SUMIF(E2:E1000,"Proposition",D2:D1000)</f>
        <v>0</v>
      </c>
    </row>
    <row r="6" spans="1:12">
      <c r="D6" s="9"/>
      <c r="K6" t="s">
        <v>35</v>
      </c>
      <c r="L6">
        <f>SUMIF(E2:E1000,"Negociation",D2:D1000)</f>
        <v>0</v>
      </c>
    </row>
    <row r="7" spans="1:12">
      <c r="D7" s="9"/>
      <c r="K7" t="s">
        <v>36</v>
      </c>
      <c r="L7">
        <f>SUMIF(E2:E1000,"Gagne",D2:D1000)</f>
        <v>0</v>
      </c>
    </row>
    <row r="8" spans="1:12">
      <c r="D8" s="9"/>
      <c r="K8" t="s">
        <v>37</v>
      </c>
      <c r="L8">
        <f>SUMIF(E2:E1000,"Perdu",D2:D1000)</f>
        <v>0</v>
      </c>
    </row>
    <row r="9" spans="1:12">
      <c r="D9" s="9"/>
    </row>
    <row r="10" spans="1:12">
      <c r="D10" s="9"/>
    </row>
    <row r="11" spans="1:12">
      <c r="D11" s="9"/>
    </row>
    <row r="12" spans="1:12">
      <c r="D12" s="9"/>
    </row>
    <row r="13" spans="1:12">
      <c r="D13" s="9"/>
    </row>
    <row r="14" spans="1:12">
      <c r="D14" s="9"/>
    </row>
    <row r="15" spans="1:12">
      <c r="D15" s="9"/>
    </row>
    <row r="16" spans="1:12">
      <c r="D16" s="9"/>
    </row>
    <row r="17" spans="4:4">
      <c r="D17" s="9"/>
    </row>
    <row r="18" spans="4:4">
      <c r="D18" s="9"/>
    </row>
    <row r="19" spans="4:4">
      <c r="D19" s="9"/>
    </row>
    <row r="20" spans="4:4">
      <c r="D20" s="9"/>
    </row>
    <row r="21" spans="4:4">
      <c r="D21" s="9"/>
    </row>
    <row r="22" spans="4:4">
      <c r="D22" s="9"/>
    </row>
    <row r="23" spans="4:4">
      <c r="D23" s="9"/>
    </row>
    <row r="24" spans="4:4">
      <c r="D24" s="9"/>
    </row>
    <row r="25" spans="4:4">
      <c r="D25" s="9"/>
    </row>
    <row r="26" spans="4:4">
      <c r="D26" s="9"/>
    </row>
    <row r="27" spans="4:4">
      <c r="D27" s="9"/>
    </row>
    <row r="28" spans="4:4">
      <c r="D28" s="9"/>
    </row>
    <row r="29" spans="4:4">
      <c r="D29" s="9"/>
    </row>
    <row r="30" spans="4:4">
      <c r="D30" s="9"/>
    </row>
    <row r="31" spans="4:4">
      <c r="D31" s="9"/>
    </row>
    <row r="32" spans="4:4">
      <c r="D32" s="9"/>
    </row>
    <row r="33" spans="4:4">
      <c r="D33" s="9"/>
    </row>
    <row r="34" spans="4:4">
      <c r="D34" s="9"/>
    </row>
    <row r="35" spans="4:4">
      <c r="D35" s="9"/>
    </row>
    <row r="36" spans="4:4">
      <c r="D36" s="9"/>
    </row>
    <row r="37" spans="4:4">
      <c r="D37" s="9"/>
    </row>
    <row r="38" spans="4:4">
      <c r="D38" s="9"/>
    </row>
    <row r="39" spans="4:4">
      <c r="D39" s="9"/>
    </row>
    <row r="40" spans="4:4">
      <c r="D40" s="9"/>
    </row>
    <row r="41" spans="4:4">
      <c r="D41" s="9"/>
    </row>
    <row r="42" spans="4:4">
      <c r="D42" s="9"/>
    </row>
    <row r="43" spans="4:4">
      <c r="D43" s="9"/>
    </row>
    <row r="44" spans="4:4">
      <c r="D44" s="9"/>
    </row>
    <row r="45" spans="4:4">
      <c r="D45" s="9"/>
    </row>
    <row r="46" spans="4:4">
      <c r="D46" s="9"/>
    </row>
    <row r="47" spans="4:4">
      <c r="D47" s="9"/>
    </row>
    <row r="48" spans="4:4">
      <c r="D48" s="9"/>
    </row>
    <row r="49" spans="4:4">
      <c r="D49" s="9"/>
    </row>
    <row r="50" spans="4:4">
      <c r="D50" s="9"/>
    </row>
    <row r="51" spans="4:4">
      <c r="D51" s="9"/>
    </row>
    <row r="52" spans="4:4">
      <c r="D52" s="9"/>
    </row>
    <row r="53" spans="4:4">
      <c r="D53" s="9"/>
    </row>
    <row r="54" spans="4:4">
      <c r="D54" s="9"/>
    </row>
    <row r="55" spans="4:4">
      <c r="D55" s="9"/>
    </row>
    <row r="56" spans="4:4">
      <c r="D56" s="9"/>
    </row>
    <row r="57" spans="4:4">
      <c r="D57" s="9"/>
    </row>
    <row r="58" spans="4:4">
      <c r="D58" s="9"/>
    </row>
    <row r="59" spans="4:4">
      <c r="D59" s="9"/>
    </row>
    <row r="60" spans="4:4">
      <c r="D60" s="9"/>
    </row>
    <row r="61" spans="4:4">
      <c r="D61" s="9"/>
    </row>
    <row r="62" spans="4:4">
      <c r="D62" s="9"/>
    </row>
    <row r="63" spans="4:4">
      <c r="D63" s="9"/>
    </row>
    <row r="64" spans="4:4">
      <c r="D64" s="9"/>
    </row>
    <row r="65" spans="4:4">
      <c r="D65" s="9"/>
    </row>
    <row r="66" spans="4:4">
      <c r="D66" s="9"/>
    </row>
    <row r="67" spans="4:4">
      <c r="D67" s="9"/>
    </row>
    <row r="68" spans="4:4">
      <c r="D68" s="9"/>
    </row>
    <row r="69" spans="4:4">
      <c r="D69" s="9"/>
    </row>
    <row r="70" spans="4:4">
      <c r="D70" s="9"/>
    </row>
    <row r="71" spans="4:4">
      <c r="D71" s="9"/>
    </row>
    <row r="72" spans="4:4">
      <c r="D72" s="9"/>
    </row>
    <row r="73" spans="4:4">
      <c r="D73" s="9"/>
    </row>
    <row r="74" spans="4:4">
      <c r="D74" s="9"/>
    </row>
    <row r="75" spans="4:4">
      <c r="D75" s="9"/>
    </row>
    <row r="76" spans="4:4">
      <c r="D76" s="9"/>
    </row>
    <row r="77" spans="4:4">
      <c r="D77" s="9"/>
    </row>
    <row r="78" spans="4:4">
      <c r="D78" s="9"/>
    </row>
    <row r="79" spans="4:4">
      <c r="D79" s="9"/>
    </row>
    <row r="80" spans="4:4">
      <c r="D80" s="9"/>
    </row>
    <row r="81" spans="4:4">
      <c r="D81" s="9"/>
    </row>
    <row r="82" spans="4:4">
      <c r="D82" s="9"/>
    </row>
    <row r="83" spans="4:4">
      <c r="D83" s="9"/>
    </row>
    <row r="84" spans="4:4">
      <c r="D84" s="9"/>
    </row>
    <row r="85" spans="4:4">
      <c r="D85" s="9"/>
    </row>
    <row r="86" spans="4:4">
      <c r="D86" s="9"/>
    </row>
    <row r="87" spans="4:4">
      <c r="D87" s="9"/>
    </row>
    <row r="88" spans="4:4">
      <c r="D88" s="9"/>
    </row>
    <row r="89" spans="4:4">
      <c r="D89" s="9"/>
    </row>
    <row r="90" spans="4:4">
      <c r="D90" s="9"/>
    </row>
    <row r="91" spans="4:4">
      <c r="D91" s="9"/>
    </row>
    <row r="92" spans="4:4">
      <c r="D92" s="9"/>
    </row>
    <row r="93" spans="4:4">
      <c r="D93" s="9"/>
    </row>
    <row r="94" spans="4:4">
      <c r="D94" s="9"/>
    </row>
    <row r="95" spans="4:4">
      <c r="D95" s="9"/>
    </row>
    <row r="96" spans="4:4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9"/>
    </row>
  </sheetData>
  <dataValidations count="3">
    <dataValidation type="list" allowBlank="1" showDropDown="1" showInputMessage="1" showErrorMessage="1" sqref="E2:E1000" xr:uid="{00000000-0002-0000-0500-000000000000}">
      <formula1>Etapes_CRM</formula1>
    </dataValidation>
    <dataValidation type="list" allowBlank="1" showDropDown="1" showInputMessage="1" showErrorMessage="1" sqref="G2:G1000" xr:uid="{00000000-0002-0000-0500-000001000000}">
      <formula1>Responsables</formula1>
    </dataValidation>
    <dataValidation type="list" allowBlank="1" showDropDown="1" showInputMessage="1" showErrorMessage="1" sqref="I2:I1000" xr:uid="{00000000-0002-0000-0500-000002000000}">
      <formula1>Statuts</formula1>
    </dataValidation>
  </dataValidation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"/>
  <sheetViews>
    <sheetView workbookViewId="0"/>
  </sheetViews>
  <sheetFormatPr baseColWidth="10" defaultColWidth="8.7265625" defaultRowHeight="14.5"/>
  <cols>
    <col min="1" max="8" width="22" customWidth="1"/>
  </cols>
  <sheetData>
    <row r="1" spans="1:8">
      <c r="A1" s="5" t="s">
        <v>43</v>
      </c>
      <c r="B1" s="5" t="s">
        <v>39</v>
      </c>
      <c r="C1" s="5" t="s">
        <v>71</v>
      </c>
      <c r="D1" s="5" t="s">
        <v>72</v>
      </c>
      <c r="E1" s="5" t="s">
        <v>73</v>
      </c>
      <c r="F1" s="5" t="s">
        <v>41</v>
      </c>
      <c r="G1" s="5" t="s">
        <v>68</v>
      </c>
      <c r="H1" s="5" t="s">
        <v>49</v>
      </c>
    </row>
  </sheetData>
  <dataValidations count="3">
    <dataValidation type="list" allowBlank="1" showDropDown="1" showInputMessage="1" showErrorMessage="1" sqref="B2:B1000" xr:uid="{00000000-0002-0000-0600-000000000000}">
      <formula1>Services</formula1>
    </dataValidation>
    <dataValidation type="list" allowBlank="1" showDropDown="1" showInputMessage="1" showErrorMessage="1" sqref="F2:F1000" xr:uid="{00000000-0002-0000-0600-000001000000}">
      <formula1>Responsables</formula1>
    </dataValidation>
    <dataValidation type="list" allowBlank="1" showDropDown="1" showInputMessage="1" showErrorMessage="1" sqref="H2:H1000" xr:uid="{00000000-0002-0000-0600-000002000000}">
      <formula1>Statuts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"/>
  <sheetViews>
    <sheetView workbookViewId="0">
      <selection activeCell="C13" sqref="C13"/>
    </sheetView>
  </sheetViews>
  <sheetFormatPr baseColWidth="10" defaultColWidth="8.7265625" defaultRowHeight="14.5"/>
  <cols>
    <col min="1" max="8" width="22" customWidth="1"/>
  </cols>
  <sheetData>
    <row r="1" spans="1:8" ht="21">
      <c r="A1" s="1" t="s">
        <v>74</v>
      </c>
    </row>
    <row r="2" spans="1:8">
      <c r="A2" t="s">
        <v>75</v>
      </c>
      <c r="B2">
        <f>Planning_Journalier!$B$1</f>
        <v>0</v>
      </c>
    </row>
    <row r="4" spans="1:8">
      <c r="A4" s="5" t="s">
        <v>76</v>
      </c>
      <c r="B4" s="5" t="s">
        <v>40</v>
      </c>
      <c r="C4" s="5" t="s">
        <v>41</v>
      </c>
      <c r="D4" s="5" t="s">
        <v>48</v>
      </c>
      <c r="E4" s="5" t="s">
        <v>46</v>
      </c>
      <c r="F4" s="5" t="s">
        <v>47</v>
      </c>
      <c r="G4" s="5" t="s">
        <v>49</v>
      </c>
      <c r="H4" s="5" t="s">
        <v>45</v>
      </c>
    </row>
    <row r="5" spans="1:8">
      <c r="A5" s="10">
        <f>Planning_Journalier!A4</f>
        <v>0</v>
      </c>
      <c r="B5" s="10">
        <f>Planning_Journalier!C4</f>
        <v>0</v>
      </c>
      <c r="C5" s="10">
        <f>Planning_Journalier!D4</f>
        <v>0</v>
      </c>
      <c r="D5" s="10">
        <f>Planning_Journalier!E4</f>
        <v>0</v>
      </c>
      <c r="E5" s="10">
        <f>Taches!I2</f>
        <v>0</v>
      </c>
      <c r="F5" s="10">
        <f>Taches!J2</f>
        <v>0</v>
      </c>
      <c r="G5" s="10">
        <f>Planning_Journalier!F4</f>
        <v>0</v>
      </c>
      <c r="H5" s="10">
        <f>Planning_Journalier!G4</f>
        <v>0</v>
      </c>
    </row>
    <row r="6" spans="1:8">
      <c r="A6" s="10">
        <f>Planning_Journalier!A5</f>
        <v>0</v>
      </c>
      <c r="B6" s="10">
        <f>Planning_Journalier!C5</f>
        <v>0</v>
      </c>
      <c r="C6" s="10">
        <f>Planning_Journalier!D5</f>
        <v>0</v>
      </c>
      <c r="D6" s="10">
        <f>Planning_Journalier!E5</f>
        <v>0</v>
      </c>
      <c r="E6" s="10">
        <f>Taches!I3</f>
        <v>0</v>
      </c>
      <c r="F6" s="10">
        <f>Taches!J3</f>
        <v>0</v>
      </c>
      <c r="G6" s="10">
        <f>Planning_Journalier!F5</f>
        <v>0</v>
      </c>
      <c r="H6" s="10">
        <f>Planning_Journalier!G5</f>
        <v>0</v>
      </c>
    </row>
    <row r="7" spans="1:8">
      <c r="A7" s="10">
        <f>Planning_Journalier!A6</f>
        <v>0</v>
      </c>
      <c r="B7" s="10">
        <f>Planning_Journalier!C6</f>
        <v>0</v>
      </c>
      <c r="C7" s="10">
        <f>Planning_Journalier!D6</f>
        <v>0</v>
      </c>
      <c r="D7" s="10">
        <f>Planning_Journalier!E6</f>
        <v>0</v>
      </c>
      <c r="E7" s="10">
        <f>Taches!I4</f>
        <v>0</v>
      </c>
      <c r="F7" s="10">
        <f>Taches!J4</f>
        <v>0</v>
      </c>
      <c r="G7" s="10">
        <f>Planning_Journalier!F6</f>
        <v>0</v>
      </c>
      <c r="H7" s="10">
        <f>Planning_Journalier!G6</f>
        <v>0</v>
      </c>
    </row>
    <row r="8" spans="1:8">
      <c r="A8" s="10">
        <f>Planning_Journalier!A7</f>
        <v>0</v>
      </c>
      <c r="B8" s="10">
        <f>Planning_Journalier!C7</f>
        <v>0</v>
      </c>
      <c r="C8" s="10">
        <f>Planning_Journalier!D7</f>
        <v>0</v>
      </c>
      <c r="D8" s="10">
        <f>Planning_Journalier!E7</f>
        <v>0</v>
      </c>
      <c r="E8" s="10">
        <f>Taches!I5</f>
        <v>0</v>
      </c>
      <c r="F8" s="10">
        <f>Taches!J5</f>
        <v>0</v>
      </c>
      <c r="G8" s="10">
        <f>Planning_Journalier!F7</f>
        <v>0</v>
      </c>
      <c r="H8" s="10">
        <f>Planning_Journalier!G7</f>
        <v>0</v>
      </c>
    </row>
    <row r="9" spans="1:8">
      <c r="A9" s="10">
        <f>Planning_Journalier!A8</f>
        <v>0</v>
      </c>
      <c r="B9" s="10">
        <f>Planning_Journalier!C8</f>
        <v>0</v>
      </c>
      <c r="C9" s="10">
        <f>Planning_Journalier!D8</f>
        <v>0</v>
      </c>
      <c r="D9" s="10">
        <f>Planning_Journalier!E8</f>
        <v>0</v>
      </c>
      <c r="E9" s="10">
        <f>Taches!I6</f>
        <v>0</v>
      </c>
      <c r="F9" s="10">
        <f>Taches!J6</f>
        <v>0</v>
      </c>
      <c r="G9" s="10">
        <f>Planning_Journalier!F8</f>
        <v>0</v>
      </c>
      <c r="H9" s="10">
        <f>Planning_Journalier!G8</f>
        <v>0</v>
      </c>
    </row>
    <row r="10" spans="1:8">
      <c r="A10" s="10">
        <f>Planning_Journalier!A9</f>
        <v>0</v>
      </c>
      <c r="B10" s="10">
        <f>Planning_Journalier!C9</f>
        <v>0</v>
      </c>
      <c r="C10" s="10">
        <f>Planning_Journalier!D9</f>
        <v>0</v>
      </c>
      <c r="D10" s="10">
        <f>Planning_Journalier!E9</f>
        <v>0</v>
      </c>
      <c r="E10" s="10">
        <f>Taches!I7</f>
        <v>0</v>
      </c>
      <c r="F10" s="10">
        <f>Taches!J7</f>
        <v>0</v>
      </c>
      <c r="G10" s="10">
        <f>Planning_Journalier!F9</f>
        <v>0</v>
      </c>
      <c r="H10" s="10">
        <f>Planning_Journalier!G9</f>
        <v>0</v>
      </c>
    </row>
    <row r="11" spans="1:8">
      <c r="A11" s="10">
        <f>Planning_Journalier!A10</f>
        <v>0</v>
      </c>
      <c r="B11" s="10">
        <f>Planning_Journalier!C10</f>
        <v>0</v>
      </c>
      <c r="C11" s="10">
        <f>Planning_Journalier!D10</f>
        <v>0</v>
      </c>
      <c r="D11" s="10">
        <f>Planning_Journalier!E10</f>
        <v>0</v>
      </c>
      <c r="E11" s="10">
        <f>Taches!I8</f>
        <v>0</v>
      </c>
      <c r="F11" s="10">
        <f>Taches!J8</f>
        <v>0</v>
      </c>
      <c r="G11" s="10">
        <f>Planning_Journalier!F10</f>
        <v>0</v>
      </c>
      <c r="H11" s="10">
        <f>Planning_Journalier!G10</f>
        <v>0</v>
      </c>
    </row>
    <row r="12" spans="1:8">
      <c r="A12" s="10">
        <f>Planning_Journalier!A11</f>
        <v>0</v>
      </c>
      <c r="B12" s="10">
        <f>Planning_Journalier!C11</f>
        <v>0</v>
      </c>
      <c r="C12" s="10">
        <f>Planning_Journalier!D11</f>
        <v>0</v>
      </c>
      <c r="D12" s="10">
        <f>Planning_Journalier!E11</f>
        <v>0</v>
      </c>
      <c r="E12" s="10">
        <f>Taches!I9</f>
        <v>0</v>
      </c>
      <c r="F12" s="10">
        <f>Taches!J9</f>
        <v>0</v>
      </c>
      <c r="G12" s="10">
        <f>Planning_Journalier!F11</f>
        <v>0</v>
      </c>
      <c r="H12" s="10">
        <f>Planning_Journalier!G11</f>
        <v>0</v>
      </c>
    </row>
    <row r="13" spans="1:8">
      <c r="A13" s="10">
        <f>Planning_Journalier!A12</f>
        <v>0</v>
      </c>
      <c r="B13" s="10">
        <f>Planning_Journalier!C12</f>
        <v>0</v>
      </c>
      <c r="C13" s="10">
        <f>Planning_Journalier!D12</f>
        <v>0</v>
      </c>
      <c r="D13" s="10">
        <f>Planning_Journalier!E12</f>
        <v>0</v>
      </c>
      <c r="E13" s="10">
        <f>Taches!I10</f>
        <v>0</v>
      </c>
      <c r="F13" s="10">
        <f>Taches!J10</f>
        <v>0</v>
      </c>
      <c r="G13" s="10">
        <f>Planning_Journalier!F12</f>
        <v>0</v>
      </c>
      <c r="H13" s="10">
        <f>Planning_Journalier!G12</f>
        <v>0</v>
      </c>
    </row>
    <row r="14" spans="1:8">
      <c r="A14" s="10">
        <f>Planning_Journalier!A13</f>
        <v>0</v>
      </c>
      <c r="B14" s="10">
        <f>Planning_Journalier!C13</f>
        <v>0</v>
      </c>
      <c r="C14" s="10">
        <f>Planning_Journalier!D13</f>
        <v>0</v>
      </c>
      <c r="D14" s="10">
        <f>Planning_Journalier!E13</f>
        <v>0</v>
      </c>
      <c r="E14" s="10">
        <f>Taches!I11</f>
        <v>0</v>
      </c>
      <c r="F14" s="10">
        <f>Taches!J11</f>
        <v>0</v>
      </c>
      <c r="G14" s="10">
        <f>Planning_Journalier!F13</f>
        <v>0</v>
      </c>
      <c r="H14" s="10">
        <f>Planning_Journalier!G13</f>
        <v>0</v>
      </c>
    </row>
    <row r="15" spans="1:8">
      <c r="A15" s="10">
        <f>Planning_Journalier!A14</f>
        <v>0</v>
      </c>
      <c r="B15" s="10">
        <f>Planning_Journalier!C14</f>
        <v>0</v>
      </c>
      <c r="C15" s="10">
        <f>Planning_Journalier!D14</f>
        <v>0</v>
      </c>
      <c r="D15" s="10">
        <f>Planning_Journalier!E14</f>
        <v>0</v>
      </c>
      <c r="E15" s="10">
        <f>Taches!I12</f>
        <v>0</v>
      </c>
      <c r="F15" s="10">
        <f>Taches!J12</f>
        <v>0</v>
      </c>
      <c r="G15" s="10">
        <f>Planning_Journalier!F14</f>
        <v>0</v>
      </c>
      <c r="H15" s="10">
        <f>Planning_Journalier!G14</f>
        <v>0</v>
      </c>
    </row>
    <row r="16" spans="1:8">
      <c r="A16" s="10">
        <f>Planning_Journalier!A15</f>
        <v>0</v>
      </c>
      <c r="B16" s="10">
        <f>Planning_Journalier!C15</f>
        <v>0</v>
      </c>
      <c r="C16" s="10">
        <f>Planning_Journalier!D15</f>
        <v>0</v>
      </c>
      <c r="D16" s="10">
        <f>Planning_Journalier!E15</f>
        <v>0</v>
      </c>
      <c r="E16" s="10">
        <f>Taches!I13</f>
        <v>0</v>
      </c>
      <c r="F16" s="10">
        <f>Taches!J13</f>
        <v>0</v>
      </c>
      <c r="G16" s="10">
        <f>Planning_Journalier!F15</f>
        <v>0</v>
      </c>
      <c r="H16" s="10">
        <f>Planning_Journalier!G15</f>
        <v>0</v>
      </c>
    </row>
    <row r="17" spans="1:8">
      <c r="A17" s="10">
        <f>Planning_Journalier!A16</f>
        <v>0</v>
      </c>
      <c r="B17" s="10">
        <f>Planning_Journalier!C16</f>
        <v>0</v>
      </c>
      <c r="C17" s="10">
        <f>Planning_Journalier!D16</f>
        <v>0</v>
      </c>
      <c r="D17" s="10">
        <f>Planning_Journalier!E16</f>
        <v>0</v>
      </c>
      <c r="E17" s="10">
        <f>Taches!I14</f>
        <v>0</v>
      </c>
      <c r="F17" s="10">
        <f>Taches!J14</f>
        <v>0</v>
      </c>
      <c r="G17" s="10">
        <f>Planning_Journalier!F16</f>
        <v>0</v>
      </c>
      <c r="H17" s="10">
        <f>Planning_Journalier!G16</f>
        <v>0</v>
      </c>
    </row>
    <row r="18" spans="1:8">
      <c r="A18" s="10">
        <f>Planning_Journalier!A17</f>
        <v>0</v>
      </c>
      <c r="B18" s="10">
        <f>Planning_Journalier!C17</f>
        <v>0</v>
      </c>
      <c r="C18" s="10">
        <f>Planning_Journalier!D17</f>
        <v>0</v>
      </c>
      <c r="D18" s="10">
        <f>Planning_Journalier!E17</f>
        <v>0</v>
      </c>
      <c r="E18" s="10">
        <f>Taches!I15</f>
        <v>0</v>
      </c>
      <c r="F18" s="10">
        <f>Taches!J15</f>
        <v>0</v>
      </c>
      <c r="G18" s="10">
        <f>Planning_Journalier!F17</f>
        <v>0</v>
      </c>
      <c r="H18" s="10">
        <f>Planning_Journalier!G17</f>
        <v>0</v>
      </c>
    </row>
    <row r="19" spans="1:8">
      <c r="A19" s="10">
        <f>Planning_Journalier!A18</f>
        <v>0</v>
      </c>
      <c r="B19" s="10">
        <f>Planning_Journalier!C18</f>
        <v>0</v>
      </c>
      <c r="C19" s="10">
        <f>Planning_Journalier!D18</f>
        <v>0</v>
      </c>
      <c r="D19" s="10">
        <f>Planning_Journalier!E18</f>
        <v>0</v>
      </c>
      <c r="E19" s="10">
        <f>Taches!I16</f>
        <v>0</v>
      </c>
      <c r="F19" s="10">
        <f>Taches!J16</f>
        <v>0</v>
      </c>
      <c r="G19" s="10">
        <f>Planning_Journalier!F18</f>
        <v>0</v>
      </c>
      <c r="H19" s="10">
        <f>Planning_Journalier!G18</f>
        <v>0</v>
      </c>
    </row>
    <row r="20" spans="1:8">
      <c r="A20" s="10">
        <f>Planning_Journalier!A19</f>
        <v>0</v>
      </c>
      <c r="B20" s="10">
        <f>Planning_Journalier!C19</f>
        <v>0</v>
      </c>
      <c r="C20" s="10">
        <f>Planning_Journalier!D19</f>
        <v>0</v>
      </c>
      <c r="D20" s="10">
        <f>Planning_Journalier!E19</f>
        <v>0</v>
      </c>
      <c r="E20" s="10">
        <f>Taches!I17</f>
        <v>0</v>
      </c>
      <c r="F20" s="10">
        <f>Taches!J17</f>
        <v>0</v>
      </c>
      <c r="G20" s="10">
        <f>Planning_Journalier!F19</f>
        <v>0</v>
      </c>
      <c r="H20" s="10">
        <f>Planning_Journalier!G19</f>
        <v>0</v>
      </c>
    </row>
    <row r="21" spans="1:8">
      <c r="A21" s="10">
        <f>Planning_Journalier!A20</f>
        <v>0</v>
      </c>
      <c r="B21" s="10">
        <f>Planning_Journalier!C20</f>
        <v>0</v>
      </c>
      <c r="C21" s="10">
        <f>Planning_Journalier!D20</f>
        <v>0</v>
      </c>
      <c r="D21" s="10">
        <f>Planning_Journalier!E20</f>
        <v>0</v>
      </c>
      <c r="E21" s="10">
        <f>Taches!I18</f>
        <v>0</v>
      </c>
      <c r="F21" s="10">
        <f>Taches!J18</f>
        <v>0</v>
      </c>
      <c r="G21" s="10">
        <f>Planning_Journalier!F20</f>
        <v>0</v>
      </c>
      <c r="H21" s="10">
        <f>Planning_Journalier!G20</f>
        <v>0</v>
      </c>
    </row>
    <row r="22" spans="1:8">
      <c r="A22" s="10">
        <f>Planning_Journalier!A21</f>
        <v>0</v>
      </c>
      <c r="B22" s="10">
        <f>Planning_Journalier!C21</f>
        <v>0</v>
      </c>
      <c r="C22" s="10">
        <f>Planning_Journalier!D21</f>
        <v>0</v>
      </c>
      <c r="D22" s="10">
        <f>Planning_Journalier!E21</f>
        <v>0</v>
      </c>
      <c r="E22" s="10">
        <f>Taches!I19</f>
        <v>0</v>
      </c>
      <c r="F22" s="10">
        <f>Taches!J19</f>
        <v>0</v>
      </c>
      <c r="G22" s="10">
        <f>Planning_Journalier!F21</f>
        <v>0</v>
      </c>
      <c r="H22" s="10">
        <f>Planning_Journalier!G21</f>
        <v>0</v>
      </c>
    </row>
    <row r="23" spans="1:8">
      <c r="A23" s="10">
        <f>Planning_Journalier!A22</f>
        <v>0</v>
      </c>
      <c r="B23" s="10">
        <f>Planning_Journalier!C22</f>
        <v>0</v>
      </c>
      <c r="C23" s="10">
        <f>Planning_Journalier!D22</f>
        <v>0</v>
      </c>
      <c r="D23" s="10">
        <f>Planning_Journalier!E22</f>
        <v>0</v>
      </c>
      <c r="E23" s="10">
        <f>Taches!I20</f>
        <v>0</v>
      </c>
      <c r="F23" s="10">
        <f>Taches!J20</f>
        <v>0</v>
      </c>
      <c r="G23" s="10">
        <f>Planning_Journalier!F22</f>
        <v>0</v>
      </c>
      <c r="H23" s="10">
        <f>Planning_Journalier!G22</f>
        <v>0</v>
      </c>
    </row>
    <row r="24" spans="1:8">
      <c r="A24" s="10">
        <f>Planning_Journalier!A23</f>
        <v>0</v>
      </c>
      <c r="B24" s="10">
        <f>Planning_Journalier!C23</f>
        <v>0</v>
      </c>
      <c r="C24" s="10">
        <f>Planning_Journalier!D23</f>
        <v>0</v>
      </c>
      <c r="D24" s="10">
        <f>Planning_Journalier!E23</f>
        <v>0</v>
      </c>
      <c r="E24" s="10">
        <f>Taches!I21</f>
        <v>0</v>
      </c>
      <c r="F24" s="10">
        <f>Taches!J21</f>
        <v>0</v>
      </c>
      <c r="G24" s="10">
        <f>Planning_Journalier!F23</f>
        <v>0</v>
      </c>
      <c r="H24" s="10">
        <f>Planning_Journalier!G23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Guide_d_utilisation</vt:lpstr>
      <vt:lpstr>Parametres</vt:lpstr>
      <vt:lpstr>Taches</vt:lpstr>
      <vt:lpstr>Planning_Journalier</vt:lpstr>
      <vt:lpstr>Tableau_de_bord</vt:lpstr>
      <vt:lpstr>CRM_Leger</vt:lpstr>
      <vt:lpstr>Journal_Incidents</vt:lpstr>
      <vt:lpstr>SOP_Imprimable</vt:lpstr>
      <vt:lpstr>Etapes_CRM</vt:lpstr>
      <vt:lpstr>Frequences</vt:lpstr>
      <vt:lpstr>SOP_Imprimable!Impression_des_titres</vt:lpstr>
      <vt:lpstr>Priorites</vt:lpstr>
      <vt:lpstr>Responsables</vt:lpstr>
      <vt:lpstr>Services</vt:lpstr>
      <vt:lpstr>Statuts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Ahmed ISMAILI ALAOUI</cp:lastModifiedBy>
  <dcterms:created xsi:type="dcterms:W3CDTF">2025-11-07T10:03:57Z</dcterms:created>
  <dcterms:modified xsi:type="dcterms:W3CDTF">2025-11-07T10:18:02Z</dcterms:modified>
</cp:coreProperties>
</file>